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12v" sheetId="1" r:id="rId1"/>
  </sheets>
  <externalReferences>
    <externalReference r:id="rId2"/>
  </externalReferences>
  <definedNames>
    <definedName name="_xlnm.Print_Area" localSheetId="0">'12v'!$A$1:$N$66</definedName>
    <definedName name="_xlnm.Print_Titles" localSheetId="0">'12v'!$1:$8</definedName>
  </definedNames>
  <calcPr calcId="125725"/>
</workbook>
</file>

<file path=xl/calcChain.xml><?xml version="1.0" encoding="utf-8"?>
<calcChain xmlns="http://schemas.openxmlformats.org/spreadsheetml/2006/main">
  <c r="B11" i="1"/>
  <c r="C12"/>
  <c r="B12" s="1"/>
  <c r="D12"/>
  <c r="D10" s="1"/>
  <c r="E12"/>
  <c r="E10" s="1"/>
  <c r="F12"/>
  <c r="F10" s="1"/>
  <c r="G12"/>
  <c r="G10" s="1"/>
  <c r="H12"/>
  <c r="H10" s="1"/>
  <c r="I12"/>
  <c r="I10" s="1"/>
  <c r="J12"/>
  <c r="J10" s="1"/>
  <c r="K12"/>
  <c r="K10" s="1"/>
  <c r="L12"/>
  <c r="L10" s="1"/>
  <c r="M12"/>
  <c r="M10" s="1"/>
  <c r="M9" s="1"/>
  <c r="N12"/>
  <c r="N10" s="1"/>
  <c r="B14"/>
  <c r="B16"/>
  <c r="B17"/>
  <c r="B18"/>
  <c r="C19"/>
  <c r="B19" s="1"/>
  <c r="D19"/>
  <c r="E19"/>
  <c r="F19"/>
  <c r="G19"/>
  <c r="H19"/>
  <c r="I19"/>
  <c r="J19"/>
  <c r="K19"/>
  <c r="L19"/>
  <c r="M19"/>
  <c r="N19"/>
  <c r="C20"/>
  <c r="B20" s="1"/>
  <c r="D20"/>
  <c r="E20"/>
  <c r="F20"/>
  <c r="G20"/>
  <c r="H20"/>
  <c r="I20"/>
  <c r="J20"/>
  <c r="K20"/>
  <c r="L20"/>
  <c r="M20"/>
  <c r="N20"/>
  <c r="B21"/>
  <c r="B22"/>
  <c r="B23"/>
  <c r="B24"/>
  <c r="B25"/>
  <c r="B26"/>
  <c r="B27"/>
  <c r="B28"/>
  <c r="C29"/>
  <c r="B29" s="1"/>
  <c r="D29"/>
  <c r="E29"/>
  <c r="F29"/>
  <c r="G29"/>
  <c r="H29"/>
  <c r="I29"/>
  <c r="J29"/>
  <c r="K29"/>
  <c r="L29"/>
  <c r="M29"/>
  <c r="N29"/>
  <c r="B30"/>
  <c r="B31"/>
  <c r="C32"/>
  <c r="B32" s="1"/>
  <c r="D32"/>
  <c r="E32"/>
  <c r="F32"/>
  <c r="G32"/>
  <c r="H32"/>
  <c r="I32"/>
  <c r="J32"/>
  <c r="K32"/>
  <c r="L32"/>
  <c r="M32"/>
  <c r="N32"/>
  <c r="B33"/>
  <c r="C34"/>
  <c r="B34" s="1"/>
  <c r="D34"/>
  <c r="E34"/>
  <c r="F34"/>
  <c r="G34"/>
  <c r="H34"/>
  <c r="I34"/>
  <c r="J34"/>
  <c r="K34"/>
  <c r="L34"/>
  <c r="M34"/>
  <c r="N34"/>
  <c r="B35"/>
  <c r="C36"/>
  <c r="B36" s="1"/>
  <c r="D36"/>
  <c r="E36"/>
  <c r="F36"/>
  <c r="G36"/>
  <c r="H36"/>
  <c r="I36"/>
  <c r="J36"/>
  <c r="K36"/>
  <c r="L36"/>
  <c r="M36"/>
  <c r="N36"/>
  <c r="B37"/>
  <c r="C39"/>
  <c r="B39" s="1"/>
  <c r="D39"/>
  <c r="E39"/>
  <c r="F39"/>
  <c r="G39"/>
  <c r="H39"/>
  <c r="I39"/>
  <c r="J39"/>
  <c r="K39"/>
  <c r="L39"/>
  <c r="M39"/>
  <c r="N39"/>
  <c r="B40"/>
  <c r="B41"/>
  <c r="B42"/>
  <c r="B44"/>
  <c r="C45"/>
  <c r="B45" s="1"/>
  <c r="D45"/>
  <c r="E45"/>
  <c r="F45"/>
  <c r="G45"/>
  <c r="H45"/>
  <c r="I45"/>
  <c r="J45"/>
  <c r="K45"/>
  <c r="L45"/>
  <c r="M45"/>
  <c r="N45"/>
  <c r="B46"/>
  <c r="B47"/>
  <c r="B48"/>
  <c r="B49"/>
  <c r="B50"/>
  <c r="B51"/>
  <c r="C53"/>
  <c r="C52" s="1"/>
  <c r="D53"/>
  <c r="D52" s="1"/>
  <c r="E53"/>
  <c r="E52" s="1"/>
  <c r="F53"/>
  <c r="F52" s="1"/>
  <c r="G53"/>
  <c r="G52" s="1"/>
  <c r="H53"/>
  <c r="H52" s="1"/>
  <c r="I53"/>
  <c r="I52" s="1"/>
  <c r="J53"/>
  <c r="J52" s="1"/>
  <c r="K53"/>
  <c r="K52" s="1"/>
  <c r="L53"/>
  <c r="L52" s="1"/>
  <c r="M53"/>
  <c r="M52" s="1"/>
  <c r="N53"/>
  <c r="N52" s="1"/>
  <c r="C54"/>
  <c r="B54" s="1"/>
  <c r="D54"/>
  <c r="E54"/>
  <c r="F54"/>
  <c r="G54"/>
  <c r="H54"/>
  <c r="I54"/>
  <c r="J54"/>
  <c r="K54"/>
  <c r="L54"/>
  <c r="M54"/>
  <c r="N54"/>
  <c r="C55"/>
  <c r="D55"/>
  <c r="B55" s="1"/>
  <c r="E55"/>
  <c r="F55"/>
  <c r="G55"/>
  <c r="H55"/>
  <c r="I55"/>
  <c r="J55"/>
  <c r="K55"/>
  <c r="L55"/>
  <c r="M55"/>
  <c r="N55"/>
  <c r="B56"/>
  <c r="B57"/>
  <c r="B58"/>
  <c r="B59"/>
  <c r="B60"/>
  <c r="B61"/>
  <c r="B62"/>
  <c r="C63"/>
  <c r="B63" s="1"/>
  <c r="D63"/>
  <c r="E63"/>
  <c r="F63"/>
  <c r="G63"/>
  <c r="H63"/>
  <c r="I63"/>
  <c r="J63"/>
  <c r="K63"/>
  <c r="L63"/>
  <c r="M63"/>
  <c r="N63"/>
  <c r="B64"/>
  <c r="B65"/>
  <c r="C66"/>
  <c r="B66" s="1"/>
  <c r="D66"/>
  <c r="E66"/>
  <c r="F66"/>
  <c r="G66"/>
  <c r="H66"/>
  <c r="I66"/>
  <c r="J66"/>
  <c r="K66"/>
  <c r="L66"/>
  <c r="M66"/>
  <c r="N66"/>
  <c r="B52" l="1"/>
  <c r="N9"/>
  <c r="L9"/>
  <c r="J9"/>
  <c r="H9"/>
  <c r="F9"/>
  <c r="D9"/>
  <c r="K9"/>
  <c r="I9"/>
  <c r="G9"/>
  <c r="E9"/>
  <c r="B53"/>
  <c r="C10"/>
  <c r="C9" l="1"/>
  <c r="B9" s="1"/>
  <c r="B10"/>
</calcChain>
</file>

<file path=xl/sharedStrings.xml><?xml version="1.0" encoding="utf-8"?>
<sst xmlns="http://schemas.openxmlformats.org/spreadsheetml/2006/main" count="71" uniqueCount="69">
  <si>
    <t>Otros Ingresos y Beneficios Varios</t>
  </si>
  <si>
    <t>Endeudamiento externo</t>
  </si>
  <si>
    <t>Endeudamiento interno</t>
  </si>
  <si>
    <t>Ingresos derivados de Financiamientos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</si>
  <si>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</si>
  <si>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</si>
  <si>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</si>
  <si>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</si>
  <si>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</si>
  <si>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</si>
  <si>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</si>
  <si>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</si>
  <si>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</si>
  <si>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</si>
  <si>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</si>
  <si>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</si>
  <si>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</si>
  <si>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</si>
  <si>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</si>
  <si>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</si>
  <si>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</si>
  <si>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</si>
  <si>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</si>
  <si>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</si>
  <si>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</si>
  <si>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</si>
  <si>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</si>
  <si>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</si>
  <si>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</si>
  <si>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</si>
  <si>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</si>
  <si>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</si>
  <si>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</si>
  <si>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</si>
  <si>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</si>
  <si>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</si>
  <si>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</si>
  <si>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</si>
  <si>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</si>
  <si>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</si>
  <si>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</si>
  <si>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</si>
  <si>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</si>
  <si>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</si>
  <si>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</si>
  <si>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</si>
  <si>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</si>
  <si>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</si>
  <si>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</si>
  <si>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</si>
  <si>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>Impuestos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</si>
  <si>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</si>
  <si>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</si>
  <si>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</si>
  <si>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</si>
  <si>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</si>
  <si>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</si>
  <si>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</si>
  <si>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</si>
  <si>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</si>
  <si>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</si>
  <si>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</si>
  <si>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</si>
  <si>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</si>
  <si>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</si>
  <si>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>Municipio de NEZAHUALCÓYOTL Calendario de Ingresos del Ejercicio Fiscal 2014</t>
  </si>
  <si>
    <t>Establecer la estructura del formato para publicar en internet el calendario de ingresos base mensual para que la información financiera que generen y publiquen los entes obligados sea con base en estructuras y formatos armonizados.</t>
  </si>
  <si>
    <t>Objeto</t>
  </si>
  <si>
    <t>Norma para establecer la estructura del Calendario de Ingresos base mensual.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</si>
</sst>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9"/>
      <color theme="1"/>
      <name val="Tahoma"/>
      <family val="2"/>
    </font>
    <font>
      <b/>
      <sz val="8"/>
      <color rgb="FF000000"/>
      <name val="Tahoma"/>
      <family val="2"/>
    </font>
    <font>
      <sz val="12"/>
      <color rgb="FF0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3" fontId="1" fillId="0" borderId="0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3" fontId="0" fillId="0" borderId="0" xfId="0" applyNumberFormat="1"/>
    <xf numFmtId="3" fontId="2" fillId="0" borderId="4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vertical="top" wrapText="1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9524</xdr:rowOff>
    </xdr:from>
    <xdr:to>
      <xdr:col>1</xdr:col>
      <xdr:colOff>640436</xdr:colOff>
      <xdr:row>3</xdr:row>
      <xdr:rowOff>28575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4"/>
          <a:ext cx="1364336" cy="5905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1</xdr:rowOff>
    </xdr:from>
    <xdr:to>
      <xdr:col>0</xdr:col>
      <xdr:colOff>1638300</xdr:colOff>
      <xdr:row>8</xdr:row>
      <xdr:rowOff>171450</xdr:rowOff>
    </xdr:to>
    <xdr:pic>
      <xdr:nvPicPr>
        <xdr:cNvPr id="3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43001"/>
          <a:ext cx="762000" cy="5524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pro-sergio/Documents/CAPITULO%20V/IRMA/CAPITULO%20V%20formatos%202014%20ANU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conta"/>
      <sheetName val="13v"/>
      <sheetName val="14v"/>
      <sheetName val="14 contja2"/>
      <sheetName val="15v"/>
      <sheetName val="Hoja2"/>
    </sheetNames>
    <sheetDataSet>
      <sheetData sheetId="0">
        <row r="7">
          <cell r="C7">
            <v>109073661</v>
          </cell>
          <cell r="D7">
            <v>30042426</v>
          </cell>
          <cell r="E7">
            <v>18717682</v>
          </cell>
          <cell r="F7">
            <v>11544263</v>
          </cell>
          <cell r="G7">
            <v>10192653</v>
          </cell>
          <cell r="H7">
            <v>8150349</v>
          </cell>
          <cell r="I7">
            <v>7337022</v>
          </cell>
          <cell r="J7">
            <v>9829527</v>
          </cell>
          <cell r="K7">
            <v>9789415</v>
          </cell>
          <cell r="L7">
            <v>11812129</v>
          </cell>
          <cell r="M7">
            <v>11853222.49</v>
          </cell>
          <cell r="N7">
            <v>13833794.02</v>
          </cell>
        </row>
        <row r="10">
          <cell r="C10">
            <v>11780795.200000001</v>
          </cell>
          <cell r="D10">
            <v>7034461.4900000002</v>
          </cell>
          <cell r="E10">
            <v>5373952.3700000001</v>
          </cell>
          <cell r="F10">
            <v>6750716.9199999999</v>
          </cell>
          <cell r="G10">
            <v>8619121.8000000007</v>
          </cell>
          <cell r="H10">
            <v>5675785.1500000004</v>
          </cell>
          <cell r="I10">
            <v>4994660.22</v>
          </cell>
          <cell r="J10">
            <v>9038385.4500000011</v>
          </cell>
          <cell r="K10">
            <v>15841078.5</v>
          </cell>
          <cell r="L10">
            <v>9589782.5500000007</v>
          </cell>
          <cell r="M10">
            <v>9624442.6099999994</v>
          </cell>
          <cell r="N10">
            <v>12546526.060000001</v>
          </cell>
        </row>
        <row r="14">
          <cell r="C14">
            <v>151687</v>
          </cell>
          <cell r="D14">
            <v>398526</v>
          </cell>
          <cell r="E14">
            <v>818824</v>
          </cell>
          <cell r="F14">
            <v>1067011</v>
          </cell>
          <cell r="G14">
            <v>1222299</v>
          </cell>
          <cell r="H14">
            <v>1082882</v>
          </cell>
          <cell r="I14">
            <v>614455</v>
          </cell>
          <cell r="J14">
            <v>1551857</v>
          </cell>
          <cell r="K14">
            <v>484354</v>
          </cell>
          <cell r="L14">
            <v>1065412</v>
          </cell>
          <cell r="M14">
            <v>365788</v>
          </cell>
          <cell r="N14">
            <v>511518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330000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20">
          <cell r="C20">
            <v>840908</v>
          </cell>
          <cell r="D20">
            <v>634728</v>
          </cell>
          <cell r="E20">
            <v>1000044</v>
          </cell>
          <cell r="F20">
            <v>936903</v>
          </cell>
          <cell r="G20">
            <v>994269</v>
          </cell>
          <cell r="H20">
            <v>830173</v>
          </cell>
          <cell r="I20">
            <v>1317017</v>
          </cell>
          <cell r="J20">
            <v>973365</v>
          </cell>
          <cell r="K20">
            <v>993055</v>
          </cell>
          <cell r="L20">
            <v>1095222</v>
          </cell>
          <cell r="M20">
            <v>682354</v>
          </cell>
          <cell r="N20">
            <v>1790981</v>
          </cell>
        </row>
        <row r="23">
          <cell r="C23">
            <v>6301523</v>
          </cell>
          <cell r="D23">
            <v>6644961</v>
          </cell>
          <cell r="E23">
            <v>7045970</v>
          </cell>
          <cell r="F23">
            <v>7098188</v>
          </cell>
          <cell r="G23">
            <v>6311072</v>
          </cell>
          <cell r="H23">
            <v>6024848</v>
          </cell>
          <cell r="I23">
            <v>6551975</v>
          </cell>
          <cell r="J23">
            <v>6413070</v>
          </cell>
          <cell r="K23">
            <v>5667621</v>
          </cell>
          <cell r="L23">
            <v>6185094</v>
          </cell>
          <cell r="M23">
            <v>5883139</v>
          </cell>
          <cell r="N23">
            <v>5801342</v>
          </cell>
        </row>
        <row r="33">
          <cell r="C33">
            <v>2843</v>
          </cell>
          <cell r="D33">
            <v>16801</v>
          </cell>
          <cell r="E33">
            <v>13183</v>
          </cell>
          <cell r="F33">
            <v>128764</v>
          </cell>
          <cell r="G33">
            <v>321466</v>
          </cell>
          <cell r="H33">
            <v>376705</v>
          </cell>
          <cell r="I33">
            <v>468479</v>
          </cell>
          <cell r="J33">
            <v>106470</v>
          </cell>
          <cell r="K33">
            <v>388772</v>
          </cell>
          <cell r="L33">
            <v>399228</v>
          </cell>
          <cell r="M33">
            <v>305490</v>
          </cell>
          <cell r="N33">
            <v>540834</v>
          </cell>
        </row>
        <row r="37">
          <cell r="C37">
            <v>370752</v>
          </cell>
          <cell r="D37">
            <v>340717</v>
          </cell>
          <cell r="E37">
            <v>180974</v>
          </cell>
          <cell r="F37">
            <v>412894</v>
          </cell>
          <cell r="G37">
            <v>420212</v>
          </cell>
          <cell r="H37">
            <v>308786</v>
          </cell>
          <cell r="I37">
            <v>408498</v>
          </cell>
          <cell r="J37">
            <v>543637</v>
          </cell>
          <cell r="K37">
            <v>311042</v>
          </cell>
          <cell r="L37">
            <v>315987</v>
          </cell>
          <cell r="M37">
            <v>375965</v>
          </cell>
          <cell r="N37">
            <v>283278</v>
          </cell>
        </row>
        <row r="41">
          <cell r="C41">
            <v>1298</v>
          </cell>
          <cell r="D41">
            <v>16215</v>
          </cell>
          <cell r="E41">
            <v>21151</v>
          </cell>
          <cell r="F41">
            <v>39923</v>
          </cell>
          <cell r="G41">
            <v>23110</v>
          </cell>
          <cell r="H41">
            <v>34086</v>
          </cell>
          <cell r="I41">
            <v>31956</v>
          </cell>
          <cell r="J41">
            <v>113964</v>
          </cell>
          <cell r="K41">
            <v>49720</v>
          </cell>
          <cell r="L41">
            <v>24544</v>
          </cell>
          <cell r="M41">
            <v>32392</v>
          </cell>
          <cell r="N41">
            <v>20095</v>
          </cell>
        </row>
        <row r="43">
          <cell r="C43">
            <v>241125</v>
          </cell>
          <cell r="D43">
            <v>112021</v>
          </cell>
          <cell r="E43">
            <v>239793</v>
          </cell>
          <cell r="F43">
            <v>239600</v>
          </cell>
          <cell r="G43">
            <v>245811</v>
          </cell>
          <cell r="H43">
            <v>312129</v>
          </cell>
          <cell r="I43">
            <v>153133</v>
          </cell>
          <cell r="J43">
            <v>167453</v>
          </cell>
          <cell r="K43">
            <v>1468</v>
          </cell>
          <cell r="L43">
            <v>328132</v>
          </cell>
          <cell r="M43">
            <v>205187</v>
          </cell>
          <cell r="N43">
            <v>133585</v>
          </cell>
        </row>
        <row r="45">
          <cell r="C45">
            <v>0</v>
          </cell>
          <cell r="D45">
            <v>28948</v>
          </cell>
          <cell r="E45">
            <v>24994</v>
          </cell>
          <cell r="F45">
            <v>239917</v>
          </cell>
          <cell r="G45">
            <v>178187</v>
          </cell>
          <cell r="H45">
            <v>4120</v>
          </cell>
          <cell r="I45">
            <v>10844</v>
          </cell>
          <cell r="J45">
            <v>3999</v>
          </cell>
          <cell r="K45">
            <v>22624</v>
          </cell>
          <cell r="L45">
            <v>26321</v>
          </cell>
          <cell r="M45">
            <v>10353</v>
          </cell>
          <cell r="N45">
            <v>97729</v>
          </cell>
        </row>
        <row r="47">
          <cell r="C47">
            <v>0</v>
          </cell>
          <cell r="D47">
            <v>0</v>
          </cell>
          <cell r="E47">
            <v>51253</v>
          </cell>
          <cell r="F47">
            <v>3072</v>
          </cell>
          <cell r="G47">
            <v>16</v>
          </cell>
          <cell r="H47">
            <v>223</v>
          </cell>
          <cell r="I47">
            <v>3152</v>
          </cell>
          <cell r="J47">
            <v>291</v>
          </cell>
          <cell r="K47">
            <v>251</v>
          </cell>
          <cell r="L47">
            <v>0</v>
          </cell>
          <cell r="M47">
            <v>0</v>
          </cell>
          <cell r="N47">
            <v>0</v>
          </cell>
        </row>
        <row r="49">
          <cell r="C49">
            <v>2212</v>
          </cell>
          <cell r="D49">
            <v>5150</v>
          </cell>
          <cell r="E49">
            <v>24059</v>
          </cell>
          <cell r="F49">
            <v>104984</v>
          </cell>
          <cell r="G49">
            <v>240598</v>
          </cell>
          <cell r="H49">
            <v>86240</v>
          </cell>
          <cell r="I49">
            <v>313246</v>
          </cell>
          <cell r="J49">
            <v>134376</v>
          </cell>
          <cell r="K49">
            <v>46752</v>
          </cell>
          <cell r="L49">
            <v>142194</v>
          </cell>
          <cell r="M49">
            <v>110484</v>
          </cell>
          <cell r="N49">
            <v>77050</v>
          </cell>
        </row>
        <row r="51">
          <cell r="C51">
            <v>157598967.44</v>
          </cell>
          <cell r="D51">
            <v>79942062</v>
          </cell>
          <cell r="E51">
            <v>102811683</v>
          </cell>
          <cell r="F51">
            <v>91941371</v>
          </cell>
          <cell r="G51">
            <v>101128553</v>
          </cell>
          <cell r="H51">
            <v>73695975</v>
          </cell>
          <cell r="I51">
            <v>118685738.93000001</v>
          </cell>
          <cell r="J51">
            <v>104811175</v>
          </cell>
          <cell r="K51">
            <v>90216852.049999997</v>
          </cell>
          <cell r="L51">
            <v>89918859</v>
          </cell>
          <cell r="M51">
            <v>113371247</v>
          </cell>
          <cell r="N51">
            <v>89708525</v>
          </cell>
        </row>
        <row r="67">
          <cell r="C67">
            <v>350554247.73000002</v>
          </cell>
          <cell r="D67">
            <v>60713439.899999999</v>
          </cell>
          <cell r="E67">
            <v>60713439.899999999</v>
          </cell>
          <cell r="F67">
            <v>60713439.899999999</v>
          </cell>
          <cell r="G67">
            <v>79619478.900000006</v>
          </cell>
          <cell r="H67">
            <v>120713439.90000001</v>
          </cell>
          <cell r="I67">
            <v>87213439.900000006</v>
          </cell>
          <cell r="J67">
            <v>105203905.90000001</v>
          </cell>
          <cell r="K67">
            <v>235684386.90000001</v>
          </cell>
          <cell r="L67">
            <v>61316439.910000004</v>
          </cell>
          <cell r="M67">
            <v>49056480</v>
          </cell>
          <cell r="N67">
            <v>49056482.289999999</v>
          </cell>
        </row>
        <row r="74">
          <cell r="C74">
            <v>36537.19</v>
          </cell>
          <cell r="D74">
            <v>57654.25</v>
          </cell>
          <cell r="E74">
            <v>79240.990000000005</v>
          </cell>
          <cell r="F74">
            <v>45078.98</v>
          </cell>
          <cell r="G74">
            <v>75682.34</v>
          </cell>
          <cell r="H74">
            <v>21224.18</v>
          </cell>
          <cell r="I74">
            <v>26214.53</v>
          </cell>
          <cell r="J74">
            <v>10141.380000000001</v>
          </cell>
          <cell r="K74">
            <v>79063.83</v>
          </cell>
          <cell r="L74">
            <v>77662</v>
          </cell>
          <cell r="M74">
            <v>73748</v>
          </cell>
          <cell r="N74">
            <v>71482</v>
          </cell>
        </row>
        <row r="76">
          <cell r="C76">
            <v>25858.510000000002</v>
          </cell>
          <cell r="D76">
            <v>128221.32</v>
          </cell>
          <cell r="E76">
            <v>60340.25</v>
          </cell>
          <cell r="F76">
            <v>406598.43</v>
          </cell>
          <cell r="G76">
            <v>249703.78</v>
          </cell>
          <cell r="H76">
            <v>207469.44</v>
          </cell>
          <cell r="I76">
            <v>304434.03000000003</v>
          </cell>
          <cell r="J76">
            <v>190829</v>
          </cell>
          <cell r="K76">
            <v>140635</v>
          </cell>
          <cell r="L76">
            <v>140847.95000000001</v>
          </cell>
          <cell r="M76">
            <v>144219.5</v>
          </cell>
          <cell r="N76">
            <v>100031.2</v>
          </cell>
        </row>
        <row r="81">
          <cell r="C81">
            <v>77832492</v>
          </cell>
          <cell r="D81">
            <v>0</v>
          </cell>
          <cell r="E81">
            <v>300000000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4">
          <cell r="C84">
            <v>172449433</v>
          </cell>
          <cell r="D84">
            <v>210000</v>
          </cell>
          <cell r="E84">
            <v>310000</v>
          </cell>
          <cell r="F84">
            <v>1565053</v>
          </cell>
          <cell r="G84">
            <v>965205</v>
          </cell>
          <cell r="H84">
            <v>750000</v>
          </cell>
          <cell r="I84">
            <v>1344397</v>
          </cell>
          <cell r="J84">
            <v>160020.4</v>
          </cell>
          <cell r="K84">
            <v>201854</v>
          </cell>
          <cell r="L84">
            <v>294068.40000000002</v>
          </cell>
          <cell r="M84">
            <v>211519.6</v>
          </cell>
          <cell r="N84">
            <v>222682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="85" zoomScaleNormal="85" workbookViewId="0">
      <selection activeCell="E14" sqref="E14"/>
    </sheetView>
  </sheetViews>
  <sheetFormatPr baseColWidth="10" defaultRowHeight="15"/>
  <cols>
    <col min="1" max="1" width="25.28515625" bestFit="1" customWidth="1"/>
    <col min="2" max="3" width="14.42578125" bestFit="1" customWidth="1"/>
    <col min="4" max="14" width="12.42578125" bestFit="1" customWidth="1"/>
    <col min="15" max="15" width="12.7109375" bestFit="1" customWidth="1"/>
  </cols>
  <sheetData>
    <row r="1" spans="1:15" ht="41.25" customHeight="1">
      <c r="A1" s="51"/>
    </row>
    <row r="3" spans="1:15" ht="15.75">
      <c r="A3" s="50" t="s">
        <v>68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ht="15" customHeight="1">
      <c r="A4" s="49" t="s">
        <v>67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5" ht="41.25" customHeight="1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5" ht="15.75" thickBo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5" ht="15.75" thickBot="1">
      <c r="A7" s="45" t="s">
        <v>65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3"/>
    </row>
    <row r="8" spans="1:15" ht="15.75" thickBot="1">
      <c r="A8" s="41"/>
      <c r="B8" s="42" t="s">
        <v>64</v>
      </c>
      <c r="C8" s="42" t="s">
        <v>63</v>
      </c>
      <c r="D8" s="42" t="s">
        <v>62</v>
      </c>
      <c r="E8" s="42" t="s">
        <v>61</v>
      </c>
      <c r="F8" s="42" t="s">
        <v>60</v>
      </c>
      <c r="G8" s="42" t="s">
        <v>59</v>
      </c>
      <c r="H8" s="42" t="s">
        <v>58</v>
      </c>
      <c r="I8" s="42" t="s">
        <v>57</v>
      </c>
      <c r="J8" s="42" t="s">
        <v>56</v>
      </c>
      <c r="K8" s="42" t="s">
        <v>55</v>
      </c>
      <c r="L8" s="42" t="s">
        <v>54</v>
      </c>
      <c r="M8" s="42" t="s">
        <v>53</v>
      </c>
      <c r="N8" s="42" t="s">
        <v>52</v>
      </c>
    </row>
    <row r="9" spans="1:15" ht="15.75" thickBot="1">
      <c r="A9" s="41" t="s">
        <v>51</v>
      </c>
      <c r="B9" s="39">
        <f>SUM(C9:N9)</f>
        <v>3562510865.8599997</v>
      </c>
      <c r="C9" s="40">
        <f>+C10+C14+C16+C17+C18+C19+C20+C21+C22+C23+C24+C25+C26+C27+C28+C29+C30+C31+C32+C33+C34+C35+C36+C37+C39+C40+C41+C42+C44+C45+C46+C47+C48+C49+C50+C51++C52+C55+C56+C57+C58+C59+C60+C61+C62+C63+C64+C65+C66</f>
        <v>887264340.07000005</v>
      </c>
      <c r="D9" s="40">
        <f>+D10+D14+D16+D17+D18+D19+D20+D21+D22+D23+D24+D25+D26+D27+D28+D29+D30+D31+D32+D33+D34+D35+D36+D37+D39+D40+D41+D42+D44+D45+D46+D47+D48+D49+D50+D51++D52+D55+D56+D57+D58+D59+D60+D61+D62+D63+D64+D65+D66</f>
        <v>186326331.96000001</v>
      </c>
      <c r="E9" s="40">
        <f>+E10+E14+E16+E17+E18+E19+E20+E21+E22+E23+E24+E25+E26+E27+E28+E29+E30+E31+E32+E33+E34+E35+E36+E37+E39+E40+E41+E42+E44+E45+E46+E47+E48+E49+E50+E51++E52+E55+E56+E57+E58+E59+E60+E61+E62+E63+E64+E65+E66</f>
        <v>497486583.50999999</v>
      </c>
      <c r="F9" s="40">
        <f>+F10+F14+F16+F17+F18+F19+F20+F21+F22+F23+F24+F25+F26+F27+F28+F29+F30+F31+F32+F33+F34+F35+F36+F37+F39+F40+F41+F42+F44+F45+F46+F47+F48+F49+F50+F51++F52+F55+F56+F57+F58+F59+F60+F61+F62+F63+F64+F65+F66</f>
        <v>183237777.22999999</v>
      </c>
      <c r="G9" s="40">
        <f>+G10+G14+G16+G17+G18+G19+G20+G21+G22+G23+G24+G25+G26+G27+G28+G29+G30+G31+G32+G33+G34+G35+G36+G37+G39+G40+G41+G42+G44+G45+G46+G47+G48+G49+G50+G51++G52+G55+G56+G57+G58+G59+G60+G61+G62+G63+G64+G65+G66</f>
        <v>210807437.82000002</v>
      </c>
      <c r="H9" s="40">
        <f>+H10+H14+H16+H17+H18+H19+H20+H21+H22+H23+H24+H25+H26+H27+H28+H29+H30+H31+H32+H33+H34+H35+H36+H37+H39+H40+H41+H42+H44+H45+H46+H47+H48+H49+H50+H51++H52+H55+H56+H57+H58+H59+H60+H61+H62+H63+H64+H65+H66</f>
        <v>218274434.67000002</v>
      </c>
      <c r="I9" s="40">
        <f>+I10+I14+I16+I17+I18+I19+I20+I21+I22+I23+I24+I25+I26+I27+I28+I29+I30+I31+I32+I33+I34+I35+I36+I37+I39+I40+I41+I42+I44+I45+I46+I47+I48+I49+I50+I51++I52+I55+I56+I57+I58+I59+I60+I61+I62+I63+I64+I65+I66</f>
        <v>229778661.61000001</v>
      </c>
      <c r="J9" s="40">
        <f>+J10+J14+J16+J17+J18+J19+J20+J21+J22+J23+J24+J25+J26+J27+J28+J29+J30+J31+J32+J33+J34+J35+J36+J37+J39+J40+J41+J42+J44+J45+J46+J47+J48+J49+J50+J51++J52+J55+J56+J57+J58+J59+J60+J61+J62+J63+J64+J65+J66</f>
        <v>239582466.13000003</v>
      </c>
      <c r="K9" s="40">
        <f>+K10+K14+K16+K17+K18+K19+K20+K21+K22+K23+K24+K25+K26+K27+K28+K29+K30+K31+K32+K33+K34+K35+K36+K37+K39+K40+K41+K42+K44+K45+K46+K47+K48+K49+K50+K51++K52+K55+K56+K57+K58+K59+K60+K61+K62+K63+K64+K65+K66</f>
        <v>359918944.27999997</v>
      </c>
      <c r="L9" s="40">
        <f>+L10+L14+L16+L17+L18+L19+L20+L21+L22+L23+L24+L25+L26+L27+L28+L29+L30+L31+L32+L33+L34+L35+L36+L37+L39+L40+L41+L42+L44+L45+L46+L47+L48+L49+L50+L51++L52+L55+L56+L57+L58+L59+L60+L61+L62+L63+L64+L65+L66</f>
        <v>182731922.81</v>
      </c>
      <c r="M9" s="40">
        <f>+M10+M14+M16+M17+M18+M19+M20+M21+M22+M23+M24+M25+M26+M27+M28+M29+M30+M31+M32+M33+M34+M35+M36+M37+M39+M40+M41+M42+M44+M45+M46+M47+M48+M49+M50+M51++M52+M55+M56+M57+M58+M59+M60+M61+M62+M63+M64+M65+M66</f>
        <v>192306031.19999999</v>
      </c>
      <c r="N9" s="40">
        <f>+N10+N14+N16+N17+N18+N19+N20+N21+N22+N23+N24+N25+N26+N27+N28+N29+N30+N31+N32+N33+N34+N35+N36+N37+N39+N40+N41+N42+N44+N45+N46+N47+N48+N49+N50+N51++N52+N55+N56+N57+N58+N59+N60+N61+N62+N63+N64+N65+N66</f>
        <v>174795934.56999999</v>
      </c>
      <c r="O9" s="37"/>
    </row>
    <row r="10" spans="1:15" ht="24.95" customHeight="1" thickBot="1">
      <c r="A10" s="16" t="s">
        <v>50</v>
      </c>
      <c r="B10" s="39">
        <f>SUM(C10:N10)</f>
        <v>252176143.51000002</v>
      </c>
      <c r="C10" s="38">
        <f>+C11+C12</f>
        <v>109073661</v>
      </c>
      <c r="D10" s="38">
        <f>+D11+D12</f>
        <v>30042426</v>
      </c>
      <c r="E10" s="38">
        <f>+E11+E12</f>
        <v>18717682</v>
      </c>
      <c r="F10" s="38">
        <f>+F11+F12</f>
        <v>11544263</v>
      </c>
      <c r="G10" s="38">
        <f>+G11+G12</f>
        <v>10192653</v>
      </c>
      <c r="H10" s="38">
        <f>+H11+H12</f>
        <v>8150349</v>
      </c>
      <c r="I10" s="38">
        <f>+I11+I12</f>
        <v>7337022</v>
      </c>
      <c r="J10" s="38">
        <f>+J11+J12</f>
        <v>9829527</v>
      </c>
      <c r="K10" s="38">
        <f>+K11+K12</f>
        <v>9789415</v>
      </c>
      <c r="L10" s="38">
        <f>+L11+L12</f>
        <v>11812129</v>
      </c>
      <c r="M10" s="38">
        <f>+M11+M12</f>
        <v>11853222.49</v>
      </c>
      <c r="N10" s="38">
        <f>+N11+N12</f>
        <v>13833794.02</v>
      </c>
    </row>
    <row r="11" spans="1:15" ht="24.95" customHeight="1">
      <c r="A11" s="8" t="s">
        <v>49</v>
      </c>
      <c r="B11" s="6">
        <f>SUM(C11:N11)</f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15" ht="24.95" customHeight="1" thickBot="1">
      <c r="A12" s="5" t="s">
        <v>48</v>
      </c>
      <c r="B12" s="7">
        <f>SUM(C12:N12)</f>
        <v>252176143.51000002</v>
      </c>
      <c r="C12" s="7">
        <f>+'[1]12 conta'!C7</f>
        <v>109073661</v>
      </c>
      <c r="D12" s="7">
        <f>+'[1]12 conta'!D7</f>
        <v>30042426</v>
      </c>
      <c r="E12" s="7">
        <f>+'[1]12 conta'!E7</f>
        <v>18717682</v>
      </c>
      <c r="F12" s="7">
        <f>+'[1]12 conta'!F7</f>
        <v>11544263</v>
      </c>
      <c r="G12" s="7">
        <f>+'[1]12 conta'!G7</f>
        <v>10192653</v>
      </c>
      <c r="H12" s="7">
        <f>+'[1]12 conta'!H7</f>
        <v>8150349</v>
      </c>
      <c r="I12" s="7">
        <f>+'[1]12 conta'!I7</f>
        <v>7337022</v>
      </c>
      <c r="J12" s="7">
        <f>+'[1]12 conta'!J7</f>
        <v>9829527</v>
      </c>
      <c r="K12" s="7">
        <f>+'[1]12 conta'!K7</f>
        <v>9789415</v>
      </c>
      <c r="L12" s="7">
        <f>+'[1]12 conta'!L7</f>
        <v>11812129</v>
      </c>
      <c r="M12" s="7">
        <f>+'[1]12 conta'!M7</f>
        <v>11853222.49</v>
      </c>
      <c r="N12" s="7">
        <f>+'[1]12 conta'!N7</f>
        <v>13833794.02</v>
      </c>
      <c r="O12" s="37"/>
    </row>
    <row r="13" spans="1:15" ht="24.95" customHeight="1" thickBot="1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5" ht="36" customHeight="1" thickBot="1">
      <c r="A14" s="36" t="s">
        <v>47</v>
      </c>
      <c r="B14" s="35">
        <f>SUM(C14:N14)</f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3">
        <v>0</v>
      </c>
    </row>
    <row r="15" spans="1:15" s="1" customFormat="1" ht="24.95" customHeight="1" thickBot="1">
      <c r="A15" s="32"/>
      <c r="B15" s="2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5" ht="24.95" customHeight="1" thickBot="1">
      <c r="A16" s="27" t="s">
        <v>46</v>
      </c>
      <c r="B16" s="26">
        <f>SUM(C16:N16)</f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9">
        <v>0</v>
      </c>
      <c r="O16" s="1"/>
    </row>
    <row r="17" spans="1:15" ht="24.95" customHeight="1" thickBot="1">
      <c r="A17" s="24" t="s">
        <v>45</v>
      </c>
      <c r="B17" s="7">
        <f>SUM(C17:N17)</f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23">
        <v>0</v>
      </c>
      <c r="O17" s="1"/>
    </row>
    <row r="18" spans="1:15" ht="24.95" customHeight="1" thickBot="1">
      <c r="A18" s="24" t="s">
        <v>44</v>
      </c>
      <c r="B18" s="7">
        <f>SUM(C18:N18)</f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23">
        <v>0</v>
      </c>
      <c r="O18" s="1"/>
    </row>
    <row r="19" spans="1:15" ht="24.95" customHeight="1" thickBot="1">
      <c r="A19" s="24" t="s">
        <v>28</v>
      </c>
      <c r="B19" s="7">
        <f>SUM(C19:N19)</f>
        <v>106869708.31999999</v>
      </c>
      <c r="C19" s="9">
        <f>+'[1]12 conta'!C10</f>
        <v>11780795.200000001</v>
      </c>
      <c r="D19" s="9">
        <f>+'[1]12 conta'!D10</f>
        <v>7034461.4900000002</v>
      </c>
      <c r="E19" s="9">
        <f>+'[1]12 conta'!E10</f>
        <v>5373952.3700000001</v>
      </c>
      <c r="F19" s="9">
        <f>+'[1]12 conta'!F10</f>
        <v>6750716.9199999999</v>
      </c>
      <c r="G19" s="9">
        <f>+'[1]12 conta'!G10</f>
        <v>8619121.8000000007</v>
      </c>
      <c r="H19" s="9">
        <f>+'[1]12 conta'!H10</f>
        <v>5675785.1500000004</v>
      </c>
      <c r="I19" s="9">
        <f>+'[1]12 conta'!I10</f>
        <v>4994660.22</v>
      </c>
      <c r="J19" s="9">
        <f>+'[1]12 conta'!J10</f>
        <v>9038385.4500000011</v>
      </c>
      <c r="K19" s="9">
        <f>+'[1]12 conta'!K10</f>
        <v>15841078.5</v>
      </c>
      <c r="L19" s="9">
        <f>+'[1]12 conta'!L10</f>
        <v>9589782.5500000007</v>
      </c>
      <c r="M19" s="9">
        <f>+'[1]12 conta'!M10</f>
        <v>9624442.6099999994</v>
      </c>
      <c r="N19" s="28">
        <f>+'[1]12 conta'!N10</f>
        <v>12546526.060000001</v>
      </c>
      <c r="O19" s="1"/>
    </row>
    <row r="20" spans="1:15" ht="24.95" customHeight="1" thickBot="1">
      <c r="A20" s="24" t="s">
        <v>43</v>
      </c>
      <c r="B20" s="7">
        <f>SUM(C20:N20)</f>
        <v>9334613</v>
      </c>
      <c r="C20" s="9">
        <f>+'[1]12 conta'!C14</f>
        <v>151687</v>
      </c>
      <c r="D20" s="9">
        <f>+'[1]12 conta'!D14</f>
        <v>398526</v>
      </c>
      <c r="E20" s="9">
        <f>+'[1]12 conta'!E14</f>
        <v>818824</v>
      </c>
      <c r="F20" s="9">
        <f>+'[1]12 conta'!F14</f>
        <v>1067011</v>
      </c>
      <c r="G20" s="9">
        <f>+'[1]12 conta'!G14</f>
        <v>1222299</v>
      </c>
      <c r="H20" s="9">
        <f>+'[1]12 conta'!H14</f>
        <v>1082882</v>
      </c>
      <c r="I20" s="9">
        <f>+'[1]12 conta'!I14</f>
        <v>614455</v>
      </c>
      <c r="J20" s="9">
        <f>+'[1]12 conta'!J14</f>
        <v>1551857</v>
      </c>
      <c r="K20" s="9">
        <f>+'[1]12 conta'!K14</f>
        <v>484354</v>
      </c>
      <c r="L20" s="9">
        <f>+'[1]12 conta'!L14</f>
        <v>1065412</v>
      </c>
      <c r="M20" s="9">
        <f>+'[1]12 conta'!M14</f>
        <v>365788</v>
      </c>
      <c r="N20" s="28">
        <f>+'[1]12 conta'!N14</f>
        <v>511518</v>
      </c>
      <c r="O20" s="1"/>
    </row>
    <row r="21" spans="1:15" ht="70.5" customHeight="1" thickBot="1">
      <c r="A21" s="24" t="s">
        <v>42</v>
      </c>
      <c r="B21" s="7">
        <f>SUM(C21:N21)</f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23">
        <v>0</v>
      </c>
      <c r="O21" s="1"/>
    </row>
    <row r="22" spans="1:15" ht="24.95" customHeight="1" thickBot="1">
      <c r="A22" s="24" t="s">
        <v>41</v>
      </c>
      <c r="B22" s="7">
        <f>SUM(C22:N22)</f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23">
        <v>0</v>
      </c>
      <c r="O22" s="1"/>
    </row>
    <row r="23" spans="1:15" ht="24.95" customHeight="1" thickBot="1">
      <c r="A23" s="24" t="s">
        <v>40</v>
      </c>
      <c r="B23" s="7">
        <f>SUM(C23:N23)</f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23">
        <v>0</v>
      </c>
      <c r="O23" s="1"/>
    </row>
    <row r="24" spans="1:15" ht="24.95" customHeight="1" thickBot="1">
      <c r="A24" s="24" t="s">
        <v>39</v>
      </c>
      <c r="B24" s="7">
        <f>SUM(C24:N24)</f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23">
        <v>0</v>
      </c>
      <c r="O24" s="1"/>
    </row>
    <row r="25" spans="1:15" ht="24.95" customHeight="1" thickBot="1">
      <c r="A25" s="24" t="s">
        <v>38</v>
      </c>
      <c r="B25" s="7">
        <f>SUM(C25:N25)</f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23">
        <v>0</v>
      </c>
      <c r="O25" s="1"/>
    </row>
    <row r="26" spans="1:15" ht="24.95" customHeight="1" thickBot="1">
      <c r="A26" s="24" t="s">
        <v>37</v>
      </c>
      <c r="B26" s="7">
        <f>SUM(C26:N26)</f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23">
        <v>0</v>
      </c>
      <c r="O26" s="1"/>
    </row>
    <row r="27" spans="1:15" ht="24.95" customHeight="1" thickBot="1">
      <c r="A27" s="24" t="s">
        <v>28</v>
      </c>
      <c r="B27" s="7">
        <f>SUM(C27:N27)</f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23">
        <v>0</v>
      </c>
      <c r="O27" s="1"/>
    </row>
    <row r="28" spans="1:15" ht="24.95" customHeight="1" thickBot="1">
      <c r="A28" s="24" t="s">
        <v>36</v>
      </c>
      <c r="B28" s="7">
        <f>SUM(C28:N28)</f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23">
        <v>0</v>
      </c>
      <c r="O28" s="1"/>
    </row>
    <row r="29" spans="1:15" ht="24.95" customHeight="1" thickBot="1">
      <c r="A29" s="24" t="s">
        <v>35</v>
      </c>
      <c r="B29" s="7">
        <f>SUM(C29:N29)</f>
        <v>330000</v>
      </c>
      <c r="C29" s="9">
        <f>+'[1]12 conta'!C17</f>
        <v>0</v>
      </c>
      <c r="D29" s="9">
        <f>+'[1]12 conta'!D17</f>
        <v>0</v>
      </c>
      <c r="E29" s="9">
        <f>+'[1]12 conta'!E17</f>
        <v>0</v>
      </c>
      <c r="F29" s="9">
        <f>+'[1]12 conta'!F17</f>
        <v>0</v>
      </c>
      <c r="G29" s="9">
        <f>+'[1]12 conta'!G17</f>
        <v>0</v>
      </c>
      <c r="H29" s="9">
        <f>+'[1]12 conta'!H17</f>
        <v>0</v>
      </c>
      <c r="I29" s="9">
        <f>+'[1]12 conta'!I17</f>
        <v>0</v>
      </c>
      <c r="J29" s="9">
        <f>+'[1]12 conta'!J17</f>
        <v>330000</v>
      </c>
      <c r="K29" s="9">
        <f>+'[1]12 conta'!K17</f>
        <v>0</v>
      </c>
      <c r="L29" s="9">
        <f>+'[1]12 conta'!L17</f>
        <v>0</v>
      </c>
      <c r="M29" s="9">
        <f>+'[1]12 conta'!M17</f>
        <v>0</v>
      </c>
      <c r="N29" s="28">
        <f>+'[1]12 conta'!N17</f>
        <v>0</v>
      </c>
      <c r="O29" s="1"/>
    </row>
    <row r="30" spans="1:15" ht="76.5" customHeight="1" thickBot="1">
      <c r="A30" s="24" t="s">
        <v>34</v>
      </c>
      <c r="B30" s="7">
        <f>SUM(C30:N30)</f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23">
        <v>0</v>
      </c>
      <c r="O30" s="1"/>
    </row>
    <row r="31" spans="1:15" ht="24.95" customHeight="1" thickBot="1">
      <c r="A31" s="24" t="s">
        <v>33</v>
      </c>
      <c r="B31" s="7">
        <f>SUM(C31:N31)</f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23">
        <v>0</v>
      </c>
      <c r="O31" s="1"/>
    </row>
    <row r="32" spans="1:15" ht="51.75" customHeight="1" thickBot="1">
      <c r="A32" s="24" t="s">
        <v>32</v>
      </c>
      <c r="B32" s="7">
        <f>SUM(C32:N32)</f>
        <v>12089019</v>
      </c>
      <c r="C32" s="9">
        <f>+'[1]12 conta'!C20</f>
        <v>840908</v>
      </c>
      <c r="D32" s="9">
        <f>+'[1]12 conta'!D20</f>
        <v>634728</v>
      </c>
      <c r="E32" s="9">
        <f>+'[1]12 conta'!E20</f>
        <v>1000044</v>
      </c>
      <c r="F32" s="9">
        <f>+'[1]12 conta'!F20</f>
        <v>936903</v>
      </c>
      <c r="G32" s="9">
        <f>+'[1]12 conta'!G20</f>
        <v>994269</v>
      </c>
      <c r="H32" s="9">
        <f>+'[1]12 conta'!H20</f>
        <v>830173</v>
      </c>
      <c r="I32" s="9">
        <f>+'[1]12 conta'!I20</f>
        <v>1317017</v>
      </c>
      <c r="J32" s="9">
        <f>+'[1]12 conta'!J20</f>
        <v>973365</v>
      </c>
      <c r="K32" s="9">
        <f>+'[1]12 conta'!K20</f>
        <v>993055</v>
      </c>
      <c r="L32" s="9">
        <f>+'[1]12 conta'!L20</f>
        <v>1095222</v>
      </c>
      <c r="M32" s="9">
        <f>+'[1]12 conta'!M20</f>
        <v>682354</v>
      </c>
      <c r="N32" s="28">
        <f>+'[1]12 conta'!N20</f>
        <v>1790981</v>
      </c>
      <c r="O32" s="1"/>
    </row>
    <row r="33" spans="1:15" ht="24.95" customHeight="1" thickBot="1">
      <c r="A33" s="24" t="s">
        <v>31</v>
      </c>
      <c r="B33" s="7">
        <f>SUM(C33:N33)</f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23">
        <v>0</v>
      </c>
      <c r="O33" s="1"/>
    </row>
    <row r="34" spans="1:15" ht="24.95" customHeight="1" thickBot="1">
      <c r="A34" s="24" t="s">
        <v>30</v>
      </c>
      <c r="B34" s="7">
        <f>SUM(C34:N34)</f>
        <v>75928803</v>
      </c>
      <c r="C34" s="9">
        <f>+'[1]12 conta'!C23</f>
        <v>6301523</v>
      </c>
      <c r="D34" s="9">
        <f>+'[1]12 conta'!D23</f>
        <v>6644961</v>
      </c>
      <c r="E34" s="9">
        <f>+'[1]12 conta'!E23</f>
        <v>7045970</v>
      </c>
      <c r="F34" s="9">
        <f>+'[1]12 conta'!F23</f>
        <v>7098188</v>
      </c>
      <c r="G34" s="9">
        <f>+'[1]12 conta'!G23</f>
        <v>6311072</v>
      </c>
      <c r="H34" s="9">
        <f>+'[1]12 conta'!H23</f>
        <v>6024848</v>
      </c>
      <c r="I34" s="9">
        <f>+'[1]12 conta'!I23</f>
        <v>6551975</v>
      </c>
      <c r="J34" s="9">
        <f>+'[1]12 conta'!J23</f>
        <v>6413070</v>
      </c>
      <c r="K34" s="9">
        <f>+'[1]12 conta'!K23</f>
        <v>5667621</v>
      </c>
      <c r="L34" s="9">
        <f>+'[1]12 conta'!L23</f>
        <v>6185094</v>
      </c>
      <c r="M34" s="9">
        <f>+'[1]12 conta'!M23</f>
        <v>5883139</v>
      </c>
      <c r="N34" s="28">
        <f>+'[1]12 conta'!N23</f>
        <v>5801342</v>
      </c>
      <c r="O34" s="1"/>
    </row>
    <row r="35" spans="1:15" ht="24.95" customHeight="1" thickBot="1">
      <c r="A35" s="24" t="s">
        <v>29</v>
      </c>
      <c r="B35" s="7">
        <f>SUM(C35:N35)</f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23">
        <v>0</v>
      </c>
      <c r="O35" s="1"/>
    </row>
    <row r="36" spans="1:15" ht="24.95" customHeight="1" thickBot="1">
      <c r="A36" s="24" t="s">
        <v>28</v>
      </c>
      <c r="B36" s="7">
        <f>SUM(C36:N36)</f>
        <v>3069035</v>
      </c>
      <c r="C36" s="9">
        <f>+'[1]12 conta'!C33</f>
        <v>2843</v>
      </c>
      <c r="D36" s="9">
        <f>+'[1]12 conta'!D33</f>
        <v>16801</v>
      </c>
      <c r="E36" s="9">
        <f>+'[1]12 conta'!E33</f>
        <v>13183</v>
      </c>
      <c r="F36" s="9">
        <f>+'[1]12 conta'!F33</f>
        <v>128764</v>
      </c>
      <c r="G36" s="9">
        <f>+'[1]12 conta'!G33</f>
        <v>321466</v>
      </c>
      <c r="H36" s="9">
        <f>+'[1]12 conta'!H33</f>
        <v>376705</v>
      </c>
      <c r="I36" s="9">
        <f>+'[1]12 conta'!I33</f>
        <v>468479</v>
      </c>
      <c r="J36" s="9">
        <f>+'[1]12 conta'!J33</f>
        <v>106470</v>
      </c>
      <c r="K36" s="9">
        <f>+'[1]12 conta'!K33</f>
        <v>388772</v>
      </c>
      <c r="L36" s="9">
        <f>+'[1]12 conta'!L33</f>
        <v>399228</v>
      </c>
      <c r="M36" s="9">
        <f>+'[1]12 conta'!M33</f>
        <v>305490</v>
      </c>
      <c r="N36" s="28">
        <f>+'[1]12 conta'!N33</f>
        <v>540834</v>
      </c>
      <c r="O36" s="1"/>
    </row>
    <row r="37" spans="1:15" ht="76.5" customHeight="1" thickBot="1">
      <c r="A37" s="22" t="s">
        <v>27</v>
      </c>
      <c r="B37" s="4">
        <f>SUM(C37:N37)</f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9">
        <v>0</v>
      </c>
      <c r="O37" s="1"/>
    </row>
    <row r="38" spans="1:15" ht="24.95" customHeight="1" thickBot="1">
      <c r="A38" s="18"/>
      <c r="B38" s="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5" ht="24.95" customHeight="1" thickBot="1">
      <c r="A39" s="27" t="s">
        <v>26</v>
      </c>
      <c r="B39" s="26">
        <f>SUM(C39:N39)</f>
        <v>4681196</v>
      </c>
      <c r="C39" s="26">
        <f>+'[1]12 conta'!C37+'[1]12 conta'!C41</f>
        <v>372050</v>
      </c>
      <c r="D39" s="26">
        <f>+'[1]12 conta'!D37+'[1]12 conta'!D41</f>
        <v>356932</v>
      </c>
      <c r="E39" s="26">
        <f>+'[1]12 conta'!E37+'[1]12 conta'!E41</f>
        <v>202125</v>
      </c>
      <c r="F39" s="26">
        <f>+'[1]12 conta'!F37+'[1]12 conta'!F41</f>
        <v>452817</v>
      </c>
      <c r="G39" s="26">
        <f>+'[1]12 conta'!G37+'[1]12 conta'!G41</f>
        <v>443322</v>
      </c>
      <c r="H39" s="26">
        <f>+'[1]12 conta'!H37+'[1]12 conta'!H41</f>
        <v>342872</v>
      </c>
      <c r="I39" s="26">
        <f>+'[1]12 conta'!I37+'[1]12 conta'!I41</f>
        <v>440454</v>
      </c>
      <c r="J39" s="26">
        <f>+'[1]12 conta'!J37+'[1]12 conta'!J41</f>
        <v>657601</v>
      </c>
      <c r="K39" s="26">
        <f>+'[1]12 conta'!K37+'[1]12 conta'!K41</f>
        <v>360762</v>
      </c>
      <c r="L39" s="26">
        <f>+'[1]12 conta'!L37+'[1]12 conta'!L41</f>
        <v>340531</v>
      </c>
      <c r="M39" s="26">
        <f>+'[1]12 conta'!M37+'[1]12 conta'!M41</f>
        <v>408357</v>
      </c>
      <c r="N39" s="25">
        <f>+'[1]12 conta'!N37+'[1]12 conta'!N41</f>
        <v>303373</v>
      </c>
    </row>
    <row r="40" spans="1:15" ht="24.95" customHeight="1" thickBot="1">
      <c r="A40" s="24" t="s">
        <v>25</v>
      </c>
      <c r="B40" s="7">
        <f>SUM(C40:N40)</f>
        <v>0</v>
      </c>
      <c r="C40" s="13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23">
        <v>0</v>
      </c>
    </row>
    <row r="41" spans="1:15" ht="24.95" customHeight="1" thickBot="1">
      <c r="A41" s="24" t="s">
        <v>24</v>
      </c>
      <c r="B41" s="7">
        <f>SUM(C41:N41)</f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23">
        <v>0</v>
      </c>
    </row>
    <row r="42" spans="1:15" ht="73.5" customHeight="1" thickBot="1">
      <c r="A42" s="22" t="s">
        <v>23</v>
      </c>
      <c r="B42" s="21">
        <f>SUM(C42:N42)</f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19">
        <v>0</v>
      </c>
    </row>
    <row r="43" spans="1:15" ht="24.95" customHeight="1" thickBot="1">
      <c r="A43" s="18"/>
      <c r="B43" s="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5" ht="24.95" customHeight="1" thickBot="1">
      <c r="A44" s="16" t="s">
        <v>22</v>
      </c>
      <c r="B44" s="15">
        <f>SUM(C44:N44)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5" ht="24.95" customHeight="1" thickBot="1">
      <c r="A45" s="8" t="s">
        <v>21</v>
      </c>
      <c r="B45" s="7">
        <f>SUM(C45:N45)</f>
        <v>4373076</v>
      </c>
      <c r="C45" s="13">
        <f>+'[1]12 conta'!C43+'[1]12 conta'!C45+'[1]12 conta'!C47+'[1]12 conta'!C49</f>
        <v>243337</v>
      </c>
      <c r="D45" s="13">
        <f>+'[1]12 conta'!D43+'[1]12 conta'!D45+'[1]12 conta'!D47+'[1]12 conta'!D49</f>
        <v>146119</v>
      </c>
      <c r="E45" s="13">
        <f>+'[1]12 conta'!E43+'[1]12 conta'!E45+'[1]12 conta'!E47+'[1]12 conta'!E49</f>
        <v>340099</v>
      </c>
      <c r="F45" s="13">
        <f>+'[1]12 conta'!F43+'[1]12 conta'!F45+'[1]12 conta'!F47+'[1]12 conta'!F49</f>
        <v>587573</v>
      </c>
      <c r="G45" s="13">
        <f>+'[1]12 conta'!G43+'[1]12 conta'!G45+'[1]12 conta'!G47+'[1]12 conta'!G49</f>
        <v>664612</v>
      </c>
      <c r="H45" s="13">
        <f>+'[1]12 conta'!H43+'[1]12 conta'!H45+'[1]12 conta'!H47+'[1]12 conta'!H49</f>
        <v>402712</v>
      </c>
      <c r="I45" s="13">
        <f>+'[1]12 conta'!I43+'[1]12 conta'!I45+'[1]12 conta'!I47+'[1]12 conta'!I49</f>
        <v>480375</v>
      </c>
      <c r="J45" s="13">
        <f>+'[1]12 conta'!J43+'[1]12 conta'!J45+'[1]12 conta'!J47+'[1]12 conta'!J49</f>
        <v>306119</v>
      </c>
      <c r="K45" s="13">
        <f>+'[1]12 conta'!K43+'[1]12 conta'!K45+'[1]12 conta'!K47+'[1]12 conta'!K49</f>
        <v>71095</v>
      </c>
      <c r="L45" s="13">
        <f>+'[1]12 conta'!L43+'[1]12 conta'!L45+'[1]12 conta'!L47+'[1]12 conta'!L49</f>
        <v>496647</v>
      </c>
      <c r="M45" s="13">
        <f>+'[1]12 conta'!M43+'[1]12 conta'!M45+'[1]12 conta'!M47+'[1]12 conta'!M49</f>
        <v>326024</v>
      </c>
      <c r="N45" s="13">
        <f>+'[1]12 conta'!N43+'[1]12 conta'!N45+'[1]12 conta'!N47+'[1]12 conta'!N49</f>
        <v>308364</v>
      </c>
    </row>
    <row r="46" spans="1:15" ht="24.95" customHeight="1" thickBot="1">
      <c r="A46" s="8" t="s">
        <v>20</v>
      </c>
      <c r="B46" s="7">
        <f>SUM(C46:N46)</f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</row>
    <row r="47" spans="1:15" ht="87.75" customHeight="1" thickBot="1">
      <c r="A47" s="8" t="s">
        <v>19</v>
      </c>
      <c r="B47" s="7">
        <f>SUM(C47:N47)</f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</row>
    <row r="48" spans="1:15" ht="24.95" customHeight="1" thickBot="1">
      <c r="A48" s="8" t="s">
        <v>18</v>
      </c>
      <c r="B48" s="7">
        <f>SUM(C48:N48)</f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</row>
    <row r="49" spans="1:14" ht="40.5" customHeight="1" thickBot="1">
      <c r="A49" s="8" t="s">
        <v>17</v>
      </c>
      <c r="B49" s="7">
        <f>SUM(C49:N49)</f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</row>
    <row r="50" spans="1:14" ht="39.75" customHeight="1" thickBot="1">
      <c r="A50" s="8" t="s">
        <v>16</v>
      </c>
      <c r="B50" s="7">
        <f>SUM(C50:N50)</f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</row>
    <row r="51" spans="1:14" ht="50.25" customHeight="1" thickBot="1">
      <c r="A51" s="8" t="s">
        <v>15</v>
      </c>
      <c r="B51" s="7">
        <f>SUM(C51:N51)</f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</row>
    <row r="52" spans="1:14" ht="24.95" customHeight="1" thickBot="1">
      <c r="A52" s="12" t="s">
        <v>14</v>
      </c>
      <c r="B52" s="11">
        <f>SUM(C52:N52)</f>
        <v>2534389629.5500002</v>
      </c>
      <c r="C52" s="10">
        <f>+C53+C54</f>
        <v>508153215.17000002</v>
      </c>
      <c r="D52" s="10">
        <f>+D53+D54</f>
        <v>140655501.90000001</v>
      </c>
      <c r="E52" s="10">
        <f>+E53+E54</f>
        <v>163525122.90000001</v>
      </c>
      <c r="F52" s="10">
        <f>+F53+F54</f>
        <v>152654810.90000001</v>
      </c>
      <c r="G52" s="10">
        <f>+G53+G54</f>
        <v>180748031.90000001</v>
      </c>
      <c r="H52" s="10">
        <f>+H53+H54</f>
        <v>194409414.90000001</v>
      </c>
      <c r="I52" s="10">
        <f>+I53+I54</f>
        <v>205899178.83000001</v>
      </c>
      <c r="J52" s="10">
        <f>+J53+J54</f>
        <v>210015080.90000001</v>
      </c>
      <c r="K52" s="10">
        <f>+K53+K54</f>
        <v>325901238.94999999</v>
      </c>
      <c r="L52" s="10">
        <f>+L53+L54</f>
        <v>151235298.91</v>
      </c>
      <c r="M52" s="10">
        <f>+M53+M54</f>
        <v>162427727</v>
      </c>
      <c r="N52" s="10">
        <f>+N53+N54</f>
        <v>138765007.28999999</v>
      </c>
    </row>
    <row r="53" spans="1:14" ht="24.95" customHeight="1" thickBot="1">
      <c r="A53" s="8" t="s">
        <v>13</v>
      </c>
      <c r="B53" s="7">
        <f>SUM(C53:N53)</f>
        <v>1213831008.4200001</v>
      </c>
      <c r="C53" s="9">
        <f>+'[1]12 conta'!C51</f>
        <v>157598967.44</v>
      </c>
      <c r="D53" s="9">
        <f>+'[1]12 conta'!D51</f>
        <v>79942062</v>
      </c>
      <c r="E53" s="9">
        <f>+'[1]12 conta'!E51</f>
        <v>102811683</v>
      </c>
      <c r="F53" s="9">
        <f>+'[1]12 conta'!F51</f>
        <v>91941371</v>
      </c>
      <c r="G53" s="9">
        <f>+'[1]12 conta'!G51</f>
        <v>101128553</v>
      </c>
      <c r="H53" s="9">
        <f>+'[1]12 conta'!H51</f>
        <v>73695975</v>
      </c>
      <c r="I53" s="9">
        <f>+'[1]12 conta'!I51</f>
        <v>118685738.93000001</v>
      </c>
      <c r="J53" s="9">
        <f>+'[1]12 conta'!J51</f>
        <v>104811175</v>
      </c>
      <c r="K53" s="9">
        <f>+'[1]12 conta'!K51</f>
        <v>90216852.049999997</v>
      </c>
      <c r="L53" s="9">
        <f>+'[1]12 conta'!L51</f>
        <v>89918859</v>
      </c>
      <c r="M53" s="9">
        <f>+'[1]12 conta'!M51</f>
        <v>113371247</v>
      </c>
      <c r="N53" s="9">
        <f>+'[1]12 conta'!N51</f>
        <v>89708525</v>
      </c>
    </row>
    <row r="54" spans="1:14" ht="24.95" customHeight="1" thickBot="1">
      <c r="A54" s="8" t="s">
        <v>12</v>
      </c>
      <c r="B54" s="7">
        <f>SUM(C54:N54)</f>
        <v>1320558621.1299999</v>
      </c>
      <c r="C54" s="9">
        <f>+'[1]12 conta'!C67</f>
        <v>350554247.73000002</v>
      </c>
      <c r="D54" s="9">
        <f>+'[1]12 conta'!D67</f>
        <v>60713439.899999999</v>
      </c>
      <c r="E54" s="9">
        <f>+'[1]12 conta'!E67</f>
        <v>60713439.899999999</v>
      </c>
      <c r="F54" s="9">
        <f>+'[1]12 conta'!F67</f>
        <v>60713439.899999999</v>
      </c>
      <c r="G54" s="9">
        <f>+'[1]12 conta'!G67</f>
        <v>79619478.900000006</v>
      </c>
      <c r="H54" s="9">
        <f>+'[1]12 conta'!H67</f>
        <v>120713439.90000001</v>
      </c>
      <c r="I54" s="9">
        <f>+'[1]12 conta'!I67</f>
        <v>87213439.900000006</v>
      </c>
      <c r="J54" s="9">
        <f>+'[1]12 conta'!J67</f>
        <v>105203905.90000001</v>
      </c>
      <c r="K54" s="9">
        <f>+'[1]12 conta'!K67</f>
        <v>235684386.90000001</v>
      </c>
      <c r="L54" s="9">
        <f>+'[1]12 conta'!L67</f>
        <v>61316439.910000004</v>
      </c>
      <c r="M54" s="9">
        <f>+'[1]12 conta'!M67</f>
        <v>49056480</v>
      </c>
      <c r="N54" s="9">
        <f>+'[1]12 conta'!N67</f>
        <v>49056482.289999999</v>
      </c>
    </row>
    <row r="55" spans="1:14" ht="24.95" customHeight="1" thickBot="1">
      <c r="A55" s="8" t="s">
        <v>11</v>
      </c>
      <c r="B55" s="7">
        <f>SUM(C55:N55)</f>
        <v>653729.66999999993</v>
      </c>
      <c r="C55" s="9">
        <f>+'[1]12 conta'!C74</f>
        <v>36537.19</v>
      </c>
      <c r="D55" s="9">
        <f>+'[1]12 conta'!D74</f>
        <v>57654.25</v>
      </c>
      <c r="E55" s="9">
        <f>+'[1]12 conta'!E74</f>
        <v>79240.990000000005</v>
      </c>
      <c r="F55" s="9">
        <f>+'[1]12 conta'!F74</f>
        <v>45078.98</v>
      </c>
      <c r="G55" s="9">
        <f>+'[1]12 conta'!G74</f>
        <v>75682.34</v>
      </c>
      <c r="H55" s="9">
        <f>+'[1]12 conta'!H74</f>
        <v>21224.18</v>
      </c>
      <c r="I55" s="9">
        <f>+'[1]12 conta'!I74</f>
        <v>26214.53</v>
      </c>
      <c r="J55" s="9">
        <f>+'[1]12 conta'!J74</f>
        <v>10141.380000000001</v>
      </c>
      <c r="K55" s="9">
        <f>+'[1]12 conta'!K74</f>
        <v>79063.83</v>
      </c>
      <c r="L55" s="9">
        <f>+'[1]12 conta'!L74</f>
        <v>77662</v>
      </c>
      <c r="M55" s="9">
        <f>+'[1]12 conta'!M74</f>
        <v>73748</v>
      </c>
      <c r="N55" s="9">
        <f>+'[1]12 conta'!N74</f>
        <v>71482</v>
      </c>
    </row>
    <row r="56" spans="1:14" ht="36.75" customHeight="1" thickBot="1">
      <c r="A56" s="8" t="s">
        <v>10</v>
      </c>
      <c r="B56" s="7">
        <f>SUM(C56:N56)</f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1:14" ht="39.75" customHeight="1" thickBot="1">
      <c r="A57" s="8" t="s">
        <v>9</v>
      </c>
      <c r="B57" s="7">
        <f>SUM(C57:N57)</f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 ht="24.95" customHeight="1" thickBot="1">
      <c r="A58" s="8" t="s">
        <v>8</v>
      </c>
      <c r="B58" s="7">
        <f>SUM(C58:N58)</f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 ht="24.95" customHeight="1" thickBot="1">
      <c r="A59" s="8" t="s">
        <v>7</v>
      </c>
      <c r="B59" s="7">
        <f>SUM(C59:N59)</f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</row>
    <row r="60" spans="1:14" ht="24.95" customHeight="1" thickBot="1">
      <c r="A60" s="8" t="s">
        <v>6</v>
      </c>
      <c r="B60" s="7">
        <f>SUM(C60:N60)</f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</row>
    <row r="61" spans="1:14" ht="24.95" customHeight="1" thickBot="1">
      <c r="A61" s="8" t="s">
        <v>5</v>
      </c>
      <c r="B61" s="7">
        <f>SUM(C61:N61)</f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</row>
    <row r="62" spans="1:14" ht="36" customHeight="1" thickBot="1">
      <c r="A62" s="8" t="s">
        <v>4</v>
      </c>
      <c r="B62" s="7">
        <f>SUM(C62:N62)</f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</row>
    <row r="63" spans="1:14" ht="24.95" customHeight="1" thickBot="1">
      <c r="A63" s="8" t="s">
        <v>3</v>
      </c>
      <c r="B63" s="7">
        <f>SUM(C63:N63)</f>
        <v>379931680.40999991</v>
      </c>
      <c r="C63" s="9">
        <f>+'[1]12 conta'!C81+'[1]12 conta'!C76</f>
        <v>77858350.510000005</v>
      </c>
      <c r="D63" s="9">
        <f>+'[1]12 conta'!D81+'[1]12 conta'!D76</f>
        <v>128221.32</v>
      </c>
      <c r="E63" s="9">
        <f>+'[1]12 conta'!E81+'[1]12 conta'!E76</f>
        <v>300060340.25</v>
      </c>
      <c r="F63" s="9">
        <f>+'[1]12 conta'!F81+'[1]12 conta'!F76</f>
        <v>406598.43</v>
      </c>
      <c r="G63" s="9">
        <f>+'[1]12 conta'!G81+'[1]12 conta'!G76</f>
        <v>249703.78</v>
      </c>
      <c r="H63" s="9">
        <f>+'[1]12 conta'!H81+'[1]12 conta'!H76</f>
        <v>207469.44</v>
      </c>
      <c r="I63" s="9">
        <f>+'[1]12 conta'!I81+'[1]12 conta'!I76</f>
        <v>304434.03000000003</v>
      </c>
      <c r="J63" s="9">
        <f>+'[1]12 conta'!J81+'[1]12 conta'!J76</f>
        <v>190829</v>
      </c>
      <c r="K63" s="9">
        <f>+'[1]12 conta'!K81+'[1]12 conta'!K76</f>
        <v>140635</v>
      </c>
      <c r="L63" s="9">
        <f>+'[1]12 conta'!L81+'[1]12 conta'!L76</f>
        <v>140847.95000000001</v>
      </c>
      <c r="M63" s="9">
        <f>+'[1]12 conta'!M81+'[1]12 conta'!M76</f>
        <v>144219.5</v>
      </c>
      <c r="N63" s="9">
        <f>+'[1]12 conta'!N81+'[1]12 conta'!N76</f>
        <v>100031.2</v>
      </c>
    </row>
    <row r="64" spans="1:14" ht="24.95" customHeight="1" thickBot="1">
      <c r="A64" s="8" t="s">
        <v>2</v>
      </c>
      <c r="B64" s="7">
        <f>SUM(C64:N64)</f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</row>
    <row r="65" spans="1:14" ht="24.95" customHeight="1" thickBot="1">
      <c r="A65" s="5" t="s">
        <v>1</v>
      </c>
      <c r="B65" s="4">
        <f>SUM(C65:N65)</f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</row>
    <row r="66" spans="1:14" ht="23.25" thickBot="1">
      <c r="A66" s="5" t="s">
        <v>0</v>
      </c>
      <c r="B66" s="4">
        <f>SUM(C66:N66)</f>
        <v>178684232.40000001</v>
      </c>
      <c r="C66" s="3">
        <f>+'[1]12 conta'!C84</f>
        <v>172449433</v>
      </c>
      <c r="D66" s="3">
        <f>+'[1]12 conta'!D84</f>
        <v>210000</v>
      </c>
      <c r="E66" s="3">
        <f>+'[1]12 conta'!E84</f>
        <v>310000</v>
      </c>
      <c r="F66" s="3">
        <f>+'[1]12 conta'!F84</f>
        <v>1565053</v>
      </c>
      <c r="G66" s="3">
        <f>+'[1]12 conta'!G84</f>
        <v>965205</v>
      </c>
      <c r="H66" s="3">
        <f>+'[1]12 conta'!H84</f>
        <v>750000</v>
      </c>
      <c r="I66" s="3">
        <f>+'[1]12 conta'!I84</f>
        <v>1344397</v>
      </c>
      <c r="J66" s="3">
        <f>+'[1]12 conta'!J84</f>
        <v>160020.4</v>
      </c>
      <c r="K66" s="3">
        <f>+'[1]12 conta'!K84</f>
        <v>201854</v>
      </c>
      <c r="L66" s="3">
        <f>+'[1]12 conta'!L84</f>
        <v>294068.40000000002</v>
      </c>
      <c r="M66" s="3">
        <f>+'[1]12 conta'!M84</f>
        <v>211519.6</v>
      </c>
      <c r="N66" s="3">
        <f>+'[1]12 conta'!N84</f>
        <v>222682</v>
      </c>
    </row>
    <row r="67" spans="1:14">
      <c r="B67" s="2"/>
    </row>
    <row r="68" spans="1:14">
      <c r="B68" s="1"/>
    </row>
  </sheetData>
  <mergeCells count="3">
    <mergeCell ref="A3:N3"/>
    <mergeCell ref="A7:N7"/>
    <mergeCell ref="A5:N5"/>
  </mergeCells>
  <printOptions horizontalCentered="1" verticalCentered="1"/>
  <pageMargins left="0" right="0.70866141732283472" top="0" bottom="0" header="0.31496062992125984" footer="0.31496062992125984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12v</vt:lpstr>
      <vt:lpstr>'12v'!Área_de_impresión</vt:lpstr>
      <vt:lpstr>'12v'!Títulos_a_imprimir</vt:lpstr>
    </vt:vector>
  </TitlesOfParts>
  <Company>Piratas Unidos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2014-09-19T15:48:38Z</dcterms:created>
  <dcterms:modified xsi:type="dcterms:W3CDTF">2014-09-19T15:48:43Z</dcterms:modified>
</cp:coreProperties>
</file>